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600" windowHeight="11760" activeTab="0"/>
  </bookViews>
  <sheets>
    <sheet name="Pacht Kauf" sheetId="1" r:id="rId1"/>
    <sheet name="MUSTER" sheetId="2" r:id="rId2"/>
  </sheets>
  <definedNames>
    <definedName name="_xlnm.Print_Area" localSheetId="0">'Pacht Kauf'!$A$1:$D$49</definedName>
  </definedNames>
  <calcPr fullCalcOnLoad="1"/>
</workbook>
</file>

<file path=xl/sharedStrings.xml><?xml version="1.0" encoding="utf-8"?>
<sst xmlns="http://schemas.openxmlformats.org/spreadsheetml/2006/main" count="76" uniqueCount="39">
  <si>
    <t>Barwertberechnung:</t>
  </si>
  <si>
    <t xml:space="preserve">Fläche </t>
  </si>
  <si>
    <t>Kalkulationszinssatz</t>
  </si>
  <si>
    <t>front up</t>
  </si>
  <si>
    <t>verteilt auf die Laufzeit</t>
  </si>
  <si>
    <t>Laufzeit Pachtvertrag</t>
  </si>
  <si>
    <t>davon zu verteilen auf 20 Jahre</t>
  </si>
  <si>
    <t>Barwert front up</t>
  </si>
  <si>
    <t>Differenz</t>
  </si>
  <si>
    <t>davon zu verteilen auf 20 Jahre entspricht p. a.</t>
  </si>
  <si>
    <t>Pacht p. a.</t>
  </si>
  <si>
    <t>qm</t>
  </si>
  <si>
    <t>Gesamtpacht</t>
  </si>
  <si>
    <t>Pacht</t>
  </si>
  <si>
    <t>Kauf</t>
  </si>
  <si>
    <t>Gesamtpacht ohne front up</t>
  </si>
  <si>
    <t>Gesamtpacht mit front up</t>
  </si>
  <si>
    <t>Fixe Größe</t>
  </si>
  <si>
    <t>Variable Größe</t>
  </si>
  <si>
    <r>
      <t xml:space="preserve">Beteiligung der Gemeinde an der
 Einspeisevergütung </t>
    </r>
    <r>
      <rPr>
        <b/>
        <sz val="11"/>
        <color indexed="8"/>
        <rFont val="Calibri"/>
        <family val="2"/>
      </rPr>
      <t>(zahlbar halbjährlich)</t>
    </r>
  </si>
  <si>
    <t>vorausichtliche Gesamtfläche</t>
  </si>
  <si>
    <t>Angebotspreis je qm</t>
  </si>
  <si>
    <t>€</t>
  </si>
  <si>
    <t>Gesamtkaufpreis:</t>
  </si>
  <si>
    <t>100% front-up-
Zahlung</t>
  </si>
  <si>
    <t>anteilige front-up-
Zahlung</t>
  </si>
  <si>
    <t>ohne front-up-
Zahlung</t>
  </si>
  <si>
    <t>Pacht p. a. je qm</t>
  </si>
  <si>
    <t>Gesamtpacht p.a</t>
  </si>
  <si>
    <t>Variante I</t>
  </si>
  <si>
    <t>Variante II</t>
  </si>
  <si>
    <t>Variante III</t>
  </si>
  <si>
    <t>Variante IV</t>
  </si>
  <si>
    <t>Bestätigung der Richtigkeit der Angaben:</t>
  </si>
  <si>
    <t>Datum, Unterschrift, Firmenstempel</t>
  </si>
  <si>
    <t>50% front-up-
Zahlung</t>
  </si>
  <si>
    <t>Kalkulationszinssatz / Abzinsung</t>
  </si>
  <si>
    <t xml:space="preserve">Hinweis: Gelb unterlegte Zellen sind vom Bieter auszufüllen! </t>
  </si>
  <si>
    <t>Hinweis: Gelb unterlegte Zellen sind vom Bieter auszufüllen!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</si>
</sst>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0.0000"/>
    <numFmt numFmtId="174" formatCode="#,##0.0000\ &quot;€&quot;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62">
    <xf numFmtId="0" fontId="0" fillId="0" borderId="0" xfId="0" applyAlignment="1">
      <alignment/>
    </xf>
    <xf numFmtId="44" fontId="0" fillId="0" borderId="0" xfId="57" applyFont="1" applyAlignment="1">
      <alignment/>
    </xf>
    <xf numFmtId="43" fontId="0" fillId="0" borderId="0" xfId="41" applyFont="1" applyAlignment="1">
      <alignment/>
    </xf>
    <xf numFmtId="10" fontId="0" fillId="0" borderId="0" xfId="49" applyNumberFormat="1" applyFont="1" applyAlignment="1">
      <alignment/>
    </xf>
    <xf numFmtId="44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0" xfId="57" applyFont="1" applyAlignment="1">
      <alignment horizontal="right"/>
    </xf>
    <xf numFmtId="43" fontId="0" fillId="0" borderId="0" xfId="41" applyFont="1" applyAlignment="1">
      <alignment horizontal="right"/>
    </xf>
    <xf numFmtId="44" fontId="15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44" fontId="15" fillId="0" borderId="0" xfId="57" applyFont="1" applyAlignment="1">
      <alignment/>
    </xf>
    <xf numFmtId="44" fontId="17" fillId="0" borderId="0" xfId="0" applyNumberFormat="1" applyFont="1" applyAlignment="1">
      <alignment/>
    </xf>
    <xf numFmtId="44" fontId="0" fillId="0" borderId="0" xfId="57" applyFont="1" applyFill="1" applyAlignment="1">
      <alignment/>
    </xf>
    <xf numFmtId="44" fontId="0" fillId="0" borderId="0" xfId="0" applyNumberFormat="1" applyFill="1" applyAlignment="1">
      <alignment/>
    </xf>
    <xf numFmtId="7" fontId="0" fillId="0" borderId="0" xfId="57" applyNumberFormat="1" applyFont="1" applyFill="1" applyAlignment="1">
      <alignment/>
    </xf>
    <xf numFmtId="9" fontId="15" fillId="0" borderId="0" xfId="0" applyNumberFormat="1" applyFont="1" applyFill="1" applyAlignment="1">
      <alignment/>
    </xf>
    <xf numFmtId="0" fontId="18" fillId="0" borderId="0" xfId="0" applyFont="1" applyAlignment="1">
      <alignment horizontal="center"/>
    </xf>
    <xf numFmtId="4" fontId="0" fillId="24" borderId="18" xfId="0" applyNumberFormat="1" applyFill="1" applyBorder="1" applyAlignment="1">
      <alignment/>
    </xf>
    <xf numFmtId="10" fontId="0" fillId="24" borderId="19" xfId="0" applyNumberFormat="1" applyFill="1" applyBorder="1" applyAlignment="1">
      <alignment horizontal="right"/>
    </xf>
    <xf numFmtId="44" fontId="0" fillId="0" borderId="0" xfId="57" applyFont="1" applyAlignment="1">
      <alignment/>
    </xf>
    <xf numFmtId="44" fontId="0" fillId="0" borderId="0" xfId="57" applyFont="1" applyAlignment="1">
      <alignment horizontal="right"/>
    </xf>
    <xf numFmtId="43" fontId="0" fillId="0" borderId="0" xfId="41" applyFont="1" applyAlignment="1">
      <alignment/>
    </xf>
    <xf numFmtId="43" fontId="0" fillId="0" borderId="0" xfId="41" applyFont="1" applyAlignment="1">
      <alignment horizontal="right"/>
    </xf>
    <xf numFmtId="7" fontId="0" fillId="24" borderId="18" xfId="41" applyNumberFormat="1" applyFont="1" applyFill="1" applyBorder="1" applyAlignment="1">
      <alignment/>
    </xf>
    <xf numFmtId="7" fontId="0" fillId="24" borderId="18" xfId="41" applyNumberFormat="1" applyFont="1" applyFill="1" applyBorder="1" applyAlignment="1">
      <alignment horizontal="right"/>
    </xf>
    <xf numFmtId="10" fontId="0" fillId="24" borderId="18" xfId="49" applyNumberFormat="1" applyFont="1" applyFill="1" applyBorder="1" applyAlignment="1">
      <alignment/>
    </xf>
    <xf numFmtId="10" fontId="0" fillId="0" borderId="0" xfId="49" applyNumberFormat="1" applyFont="1" applyAlignment="1">
      <alignment/>
    </xf>
    <xf numFmtId="7" fontId="0" fillId="0" borderId="0" xfId="57" applyNumberFormat="1" applyFont="1" applyFill="1" applyAlignment="1">
      <alignment/>
    </xf>
    <xf numFmtId="7" fontId="0" fillId="24" borderId="18" xfId="41" applyNumberFormat="1" applyFont="1" applyFill="1" applyBorder="1" applyAlignment="1" applyProtection="1">
      <alignment/>
      <protection locked="0"/>
    </xf>
    <xf numFmtId="10" fontId="0" fillId="24" borderId="18" xfId="49" applyNumberFormat="1" applyFont="1" applyFill="1" applyBorder="1" applyAlignment="1" applyProtection="1">
      <alignment/>
      <protection locked="0"/>
    </xf>
    <xf numFmtId="7" fontId="0" fillId="24" borderId="18" xfId="41" applyNumberFormat="1" applyFont="1" applyFill="1" applyBorder="1" applyAlignment="1" applyProtection="1">
      <alignment horizontal="right"/>
      <protection locked="0"/>
    </xf>
    <xf numFmtId="10" fontId="0" fillId="24" borderId="19" xfId="0" applyNumberFormat="1" applyFill="1" applyBorder="1" applyAlignment="1" applyProtection="1">
      <alignment horizontal="right"/>
      <protection locked="0"/>
    </xf>
    <xf numFmtId="4" fontId="0" fillId="24" borderId="18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24" borderId="18" xfId="0" applyNumberFormat="1" applyFill="1" applyBorder="1" applyAlignment="1">
      <alignment horizontal="right"/>
    </xf>
    <xf numFmtId="10" fontId="0" fillId="24" borderId="18" xfId="0" applyNumberFormat="1" applyFill="1" applyBorder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/>
    </xf>
    <xf numFmtId="10" fontId="15" fillId="0" borderId="0" xfId="49" applyNumberFormat="1" applyFont="1" applyFill="1" applyAlignment="1">
      <alignment/>
    </xf>
    <xf numFmtId="1" fontId="15" fillId="0" borderId="0" xfId="41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4">
      <selection activeCell="B9" sqref="B9"/>
    </sheetView>
  </sheetViews>
  <sheetFormatPr defaultColWidth="11.421875" defaultRowHeight="15"/>
  <cols>
    <col min="1" max="1" width="41.7109375" style="0" customWidth="1"/>
    <col min="2" max="2" width="14.57421875" style="0" bestFit="1" customWidth="1"/>
    <col min="3" max="3" width="17.421875" style="0" customWidth="1"/>
    <col min="4" max="4" width="14.7109375" style="0" customWidth="1"/>
    <col min="5" max="5" width="1.7109375" style="0" customWidth="1"/>
  </cols>
  <sheetData>
    <row r="1" spans="2:5" ht="15">
      <c r="B1" s="59" t="s">
        <v>13</v>
      </c>
      <c r="C1" s="59"/>
      <c r="D1" s="59"/>
      <c r="E1" s="5"/>
    </row>
    <row r="2" spans="2:5" ht="15">
      <c r="B2" s="53" t="s">
        <v>29</v>
      </c>
      <c r="C2" s="53" t="s">
        <v>30</v>
      </c>
      <c r="D2" s="53" t="s">
        <v>31</v>
      </c>
      <c r="E2" s="5"/>
    </row>
    <row r="3" spans="1:5" ht="15">
      <c r="A3" t="s">
        <v>0</v>
      </c>
      <c r="B3" s="30"/>
      <c r="C3" s="30"/>
      <c r="D3" s="50"/>
      <c r="E3" s="5"/>
    </row>
    <row r="4" spans="2:5" ht="30">
      <c r="B4" s="51" t="s">
        <v>24</v>
      </c>
      <c r="C4" s="51" t="s">
        <v>35</v>
      </c>
      <c r="D4" s="52" t="s">
        <v>26</v>
      </c>
      <c r="E4" s="5"/>
    </row>
    <row r="5" ht="15">
      <c r="A5" s="6" t="s">
        <v>17</v>
      </c>
    </row>
    <row r="6" spans="1:4" ht="15">
      <c r="A6" t="s">
        <v>27</v>
      </c>
      <c r="B6" s="1">
        <f>B8/B7</f>
        <v>0</v>
      </c>
      <c r="D6" s="20">
        <f>D8/D7</f>
        <v>0</v>
      </c>
    </row>
    <row r="7" spans="1:4" ht="15.75" thickBot="1">
      <c r="A7" t="s">
        <v>1</v>
      </c>
      <c r="B7" s="2">
        <v>50000</v>
      </c>
      <c r="C7" s="47" t="s">
        <v>11</v>
      </c>
      <c r="D7" s="21">
        <v>50000</v>
      </c>
    </row>
    <row r="8" spans="1:5" ht="15.75" thickBot="1">
      <c r="A8" t="s">
        <v>28</v>
      </c>
      <c r="B8" s="42">
        <v>0</v>
      </c>
      <c r="D8" s="44">
        <v>0</v>
      </c>
      <c r="E8" s="7"/>
    </row>
    <row r="9" spans="1:2" ht="15.75" thickBot="1">
      <c r="A9" t="s">
        <v>36</v>
      </c>
      <c r="B9" s="43">
        <v>0</v>
      </c>
    </row>
    <row r="10" spans="1:3" ht="15">
      <c r="A10" t="s">
        <v>3</v>
      </c>
      <c r="B10" s="55">
        <v>1</v>
      </c>
      <c r="C10" s="29">
        <v>0.5</v>
      </c>
    </row>
    <row r="11" spans="1:2" ht="15">
      <c r="A11" t="s">
        <v>4</v>
      </c>
      <c r="B11" s="3">
        <v>0</v>
      </c>
    </row>
    <row r="12" spans="1:4" ht="15">
      <c r="A12" t="s">
        <v>5</v>
      </c>
      <c r="B12" s="2">
        <v>20</v>
      </c>
      <c r="D12" s="2">
        <v>20</v>
      </c>
    </row>
    <row r="14" spans="1:4" ht="15">
      <c r="A14" t="s">
        <v>10</v>
      </c>
      <c r="B14" s="26">
        <f>B8</f>
        <v>0</v>
      </c>
      <c r="C14" s="27">
        <f>B14/2</f>
        <v>0</v>
      </c>
      <c r="D14" s="28">
        <f>D8</f>
        <v>0</v>
      </c>
    </row>
    <row r="15" spans="1:4" ht="15">
      <c r="A15" t="s">
        <v>12</v>
      </c>
      <c r="B15" s="1">
        <f>B14*B12</f>
        <v>0</v>
      </c>
      <c r="C15" s="1">
        <f>B14*B12</f>
        <v>0</v>
      </c>
      <c r="D15" s="24">
        <f>D14*D12</f>
        <v>0</v>
      </c>
    </row>
    <row r="16" spans="1:2" ht="15">
      <c r="A16" t="s">
        <v>6</v>
      </c>
      <c r="B16" s="1">
        <f>B15*B11</f>
        <v>0</v>
      </c>
    </row>
    <row r="17" spans="1:2" ht="15">
      <c r="A17" t="s">
        <v>9</v>
      </c>
      <c r="B17" s="1">
        <f>B16/B12</f>
        <v>0</v>
      </c>
    </row>
    <row r="18" spans="1:3" ht="15">
      <c r="A18" t="s">
        <v>3</v>
      </c>
      <c r="B18" s="1">
        <f>B15*B10</f>
        <v>0</v>
      </c>
      <c r="C18" s="4">
        <f>C15*C10</f>
        <v>0</v>
      </c>
    </row>
    <row r="19" spans="1:3" ht="15">
      <c r="A19" t="s">
        <v>7</v>
      </c>
      <c r="B19" s="1">
        <f>B18*(1+B9)^-20</f>
        <v>0</v>
      </c>
      <c r="C19" s="25">
        <f>B19*C10</f>
        <v>0</v>
      </c>
    </row>
    <row r="21" spans="1:3" ht="15">
      <c r="A21" t="s">
        <v>15</v>
      </c>
      <c r="B21" s="4">
        <f>B15</f>
        <v>0</v>
      </c>
      <c r="C21" s="23">
        <f>B12*C14</f>
        <v>0</v>
      </c>
    </row>
    <row r="22" spans="1:3" ht="15">
      <c r="A22" t="s">
        <v>16</v>
      </c>
      <c r="B22" s="22">
        <f>B16+B19</f>
        <v>0</v>
      </c>
      <c r="C22" s="22">
        <f>C19</f>
        <v>0</v>
      </c>
    </row>
    <row r="23" spans="1:3" ht="15">
      <c r="A23" t="s">
        <v>8</v>
      </c>
      <c r="B23" s="4">
        <f>B21-B22</f>
        <v>0</v>
      </c>
      <c r="C23" s="4">
        <f>C15-C21-C22</f>
        <v>0</v>
      </c>
    </row>
    <row r="25" ht="15.75" thickBot="1">
      <c r="A25" s="6" t="s">
        <v>18</v>
      </c>
    </row>
    <row r="26" spans="1:4" ht="30.75" thickBot="1">
      <c r="A26" s="8" t="s">
        <v>19</v>
      </c>
      <c r="B26" s="45">
        <v>0</v>
      </c>
      <c r="C26" s="45">
        <v>0</v>
      </c>
      <c r="D26" s="49">
        <v>0</v>
      </c>
    </row>
    <row r="27" ht="15.75" thickBot="1"/>
    <row r="28" spans="1:4" ht="15">
      <c r="A28" s="9"/>
      <c r="B28" s="10"/>
      <c r="C28" s="10"/>
      <c r="D28" s="11"/>
    </row>
    <row r="29" spans="1:4" ht="15">
      <c r="A29" s="54" t="s">
        <v>32</v>
      </c>
      <c r="B29" s="58" t="s">
        <v>14</v>
      </c>
      <c r="C29" s="58"/>
      <c r="D29" s="13"/>
    </row>
    <row r="30" spans="1:4" ht="15">
      <c r="A30" s="12"/>
      <c r="B30" s="14"/>
      <c r="C30" s="14"/>
      <c r="D30" s="13"/>
    </row>
    <row r="31" spans="1:4" ht="15">
      <c r="A31" s="12"/>
      <c r="B31" s="14"/>
      <c r="C31" s="14"/>
      <c r="D31" s="13"/>
    </row>
    <row r="32" spans="1:4" ht="15">
      <c r="A32" s="12" t="s">
        <v>20</v>
      </c>
      <c r="B32" s="15">
        <v>50000</v>
      </c>
      <c r="C32" s="14" t="s">
        <v>11</v>
      </c>
      <c r="D32" s="13"/>
    </row>
    <row r="33" spans="1:4" ht="15.75" thickBot="1">
      <c r="A33" s="12"/>
      <c r="B33" s="14"/>
      <c r="C33" s="14"/>
      <c r="D33" s="13"/>
    </row>
    <row r="34" spans="1:4" ht="15.75" thickBot="1">
      <c r="A34" s="12" t="s">
        <v>21</v>
      </c>
      <c r="B34" s="46">
        <v>0</v>
      </c>
      <c r="C34" s="14" t="s">
        <v>22</v>
      </c>
      <c r="D34" s="13"/>
    </row>
    <row r="35" spans="1:4" ht="15">
      <c r="A35" s="12"/>
      <c r="B35" s="14"/>
      <c r="C35" s="14"/>
      <c r="D35" s="13"/>
    </row>
    <row r="36" spans="1:4" ht="15">
      <c r="A36" s="12" t="s">
        <v>23</v>
      </c>
      <c r="B36" s="16">
        <f>B32*B34</f>
        <v>0</v>
      </c>
      <c r="C36" s="14" t="s">
        <v>22</v>
      </c>
      <c r="D36" s="13"/>
    </row>
    <row r="37" spans="1:4" ht="15.75" thickBot="1">
      <c r="A37" s="17"/>
      <c r="B37" s="18"/>
      <c r="C37" s="18"/>
      <c r="D37" s="19"/>
    </row>
    <row r="43" ht="15">
      <c r="A43" t="s">
        <v>33</v>
      </c>
    </row>
    <row r="45" spans="2:4" ht="15">
      <c r="B45" s="60" t="s">
        <v>34</v>
      </c>
      <c r="C45" s="60"/>
      <c r="D45" s="60"/>
    </row>
    <row r="47" spans="1:4" ht="15">
      <c r="A47" s="60" t="s">
        <v>38</v>
      </c>
      <c r="B47" s="61"/>
      <c r="C47" s="61"/>
      <c r="D47" s="61"/>
    </row>
  </sheetData>
  <sheetProtection password="DA4D" sheet="1" selectLockedCells="1"/>
  <mergeCells count="4">
    <mergeCell ref="B29:C29"/>
    <mergeCell ref="B1:D1"/>
    <mergeCell ref="B45:D45"/>
    <mergeCell ref="A47:D47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B26" sqref="B26"/>
    </sheetView>
  </sheetViews>
  <sheetFormatPr defaultColWidth="11.421875" defaultRowHeight="15"/>
  <cols>
    <col min="1" max="1" width="42.7109375" style="0" bestFit="1" customWidth="1"/>
    <col min="2" max="2" width="15.421875" style="0" bestFit="1" customWidth="1"/>
    <col min="3" max="3" width="17.421875" style="0" customWidth="1"/>
    <col min="4" max="4" width="14.7109375" style="0" customWidth="1"/>
  </cols>
  <sheetData>
    <row r="1" spans="2:5" ht="15">
      <c r="B1" s="59" t="s">
        <v>13</v>
      </c>
      <c r="C1" s="59"/>
      <c r="D1" s="59"/>
      <c r="E1" s="5"/>
    </row>
    <row r="2" spans="2:5" ht="15">
      <c r="B2" s="53" t="s">
        <v>29</v>
      </c>
      <c r="C2" s="53" t="s">
        <v>30</v>
      </c>
      <c r="D2" s="53" t="s">
        <v>31</v>
      </c>
      <c r="E2" s="5"/>
    </row>
    <row r="3" spans="1:5" ht="15">
      <c r="A3" t="s">
        <v>0</v>
      </c>
      <c r="B3" s="30"/>
      <c r="C3" s="30"/>
      <c r="D3" s="50"/>
      <c r="E3" s="5"/>
    </row>
    <row r="4" spans="2:5" ht="30">
      <c r="B4" s="51" t="s">
        <v>24</v>
      </c>
      <c r="C4" s="51" t="s">
        <v>25</v>
      </c>
      <c r="D4" s="52" t="s">
        <v>26</v>
      </c>
      <c r="E4" s="5"/>
    </row>
    <row r="5" ht="15">
      <c r="A5" s="6" t="s">
        <v>17</v>
      </c>
    </row>
    <row r="6" spans="1:4" ht="15">
      <c r="A6" t="s">
        <v>27</v>
      </c>
      <c r="B6" s="33">
        <f>B8/B7</f>
        <v>0.2</v>
      </c>
      <c r="D6" s="34">
        <f>D8/D7</f>
        <v>0.22</v>
      </c>
    </row>
    <row r="7" spans="1:4" ht="15.75" thickBot="1">
      <c r="A7" t="s">
        <v>1</v>
      </c>
      <c r="B7" s="35">
        <v>50000</v>
      </c>
      <c r="C7" t="s">
        <v>11</v>
      </c>
      <c r="D7" s="36">
        <v>50000</v>
      </c>
    </row>
    <row r="8" spans="1:5" ht="15.75" thickBot="1">
      <c r="A8" t="s">
        <v>28</v>
      </c>
      <c r="B8" s="37">
        <v>10000</v>
      </c>
      <c r="D8" s="38">
        <v>11000</v>
      </c>
      <c r="E8" s="7"/>
    </row>
    <row r="9" spans="1:2" ht="15.75" thickBot="1">
      <c r="A9" t="s">
        <v>2</v>
      </c>
      <c r="B9" s="39">
        <v>0.0315</v>
      </c>
    </row>
    <row r="10" spans="1:3" ht="15">
      <c r="A10" t="s">
        <v>3</v>
      </c>
      <c r="B10" s="55">
        <v>1</v>
      </c>
      <c r="C10" s="29">
        <v>0.5</v>
      </c>
    </row>
    <row r="11" spans="1:2" ht="15">
      <c r="A11" t="s">
        <v>4</v>
      </c>
      <c r="B11" s="40">
        <v>0</v>
      </c>
    </row>
    <row r="12" spans="1:4" ht="15">
      <c r="A12" t="s">
        <v>5</v>
      </c>
      <c r="B12" s="56">
        <v>20</v>
      </c>
      <c r="C12" s="57"/>
      <c r="D12" s="56">
        <v>20</v>
      </c>
    </row>
    <row r="14" spans="1:4" ht="15">
      <c r="A14" t="s">
        <v>10</v>
      </c>
      <c r="B14" s="41">
        <f>B8</f>
        <v>10000</v>
      </c>
      <c r="C14" s="27">
        <f>B14/2</f>
        <v>5000</v>
      </c>
      <c r="D14" s="41">
        <f>D8</f>
        <v>11000</v>
      </c>
    </row>
    <row r="15" spans="1:4" ht="15">
      <c r="A15" t="s">
        <v>12</v>
      </c>
      <c r="B15" s="33">
        <f>B14*B12</f>
        <v>200000</v>
      </c>
      <c r="C15" s="33">
        <f>B14*B12</f>
        <v>200000</v>
      </c>
      <c r="D15" s="24">
        <f>D14*D12</f>
        <v>220000</v>
      </c>
    </row>
    <row r="16" spans="1:2" ht="15">
      <c r="A16" t="s">
        <v>6</v>
      </c>
      <c r="B16" s="33">
        <f>B15*B11</f>
        <v>0</v>
      </c>
    </row>
    <row r="17" spans="1:2" ht="15">
      <c r="A17" t="s">
        <v>9</v>
      </c>
      <c r="B17" s="33">
        <f>B16/B12</f>
        <v>0</v>
      </c>
    </row>
    <row r="18" spans="1:3" ht="15">
      <c r="A18" t="s">
        <v>3</v>
      </c>
      <c r="B18" s="33">
        <f>B15*B10</f>
        <v>200000</v>
      </c>
      <c r="C18" s="4">
        <f>C15*C10</f>
        <v>100000</v>
      </c>
    </row>
    <row r="19" spans="1:3" ht="15">
      <c r="A19" t="s">
        <v>7</v>
      </c>
      <c r="B19" s="33">
        <f>B18*(1+B9)^-20</f>
        <v>107558.65169695277</v>
      </c>
      <c r="C19" s="25">
        <f>B19*C10</f>
        <v>53779.32584847639</v>
      </c>
    </row>
    <row r="21" spans="1:3" ht="15">
      <c r="A21" t="s">
        <v>15</v>
      </c>
      <c r="B21" s="4">
        <f>B15</f>
        <v>200000</v>
      </c>
      <c r="C21" s="23">
        <f>B12*C14</f>
        <v>100000</v>
      </c>
    </row>
    <row r="22" spans="1:3" ht="15">
      <c r="A22" t="s">
        <v>16</v>
      </c>
      <c r="B22" s="22">
        <f>B16+B19</f>
        <v>107558.65169695277</v>
      </c>
      <c r="C22" s="22">
        <f>C19</f>
        <v>53779.32584847639</v>
      </c>
    </row>
    <row r="23" spans="1:3" ht="15">
      <c r="A23" t="s">
        <v>8</v>
      </c>
      <c r="B23" s="4">
        <f>B21-B22</f>
        <v>92441.34830304723</v>
      </c>
      <c r="C23" s="4">
        <f>C15-C21-C22</f>
        <v>46220.67415152361</v>
      </c>
    </row>
    <row r="25" ht="15.75" thickBot="1">
      <c r="A25" s="6" t="s">
        <v>18</v>
      </c>
    </row>
    <row r="26" spans="1:4" ht="30.75" thickBot="1">
      <c r="A26" s="8" t="s">
        <v>19</v>
      </c>
      <c r="B26" s="32">
        <v>0.04</v>
      </c>
      <c r="C26" s="32">
        <v>0.04</v>
      </c>
      <c r="D26" s="48">
        <v>0.04</v>
      </c>
    </row>
    <row r="27" ht="15.75" thickBot="1"/>
    <row r="28" spans="1:4" ht="15">
      <c r="A28" s="9"/>
      <c r="B28" s="10"/>
      <c r="C28" s="10"/>
      <c r="D28" s="11"/>
    </row>
    <row r="29" spans="1:4" ht="15">
      <c r="A29" s="54" t="s">
        <v>32</v>
      </c>
      <c r="B29" s="58" t="s">
        <v>14</v>
      </c>
      <c r="C29" s="58"/>
      <c r="D29" s="13"/>
    </row>
    <row r="30" spans="1:4" ht="15">
      <c r="A30" s="12"/>
      <c r="B30" s="14"/>
      <c r="C30" s="14"/>
      <c r="D30" s="13"/>
    </row>
    <row r="31" spans="1:4" ht="15">
      <c r="A31" s="12"/>
      <c r="B31" s="14"/>
      <c r="C31" s="14"/>
      <c r="D31" s="13"/>
    </row>
    <row r="32" spans="1:4" ht="15">
      <c r="A32" s="12" t="s">
        <v>20</v>
      </c>
      <c r="B32" s="15">
        <v>50000</v>
      </c>
      <c r="C32" s="14" t="s">
        <v>11</v>
      </c>
      <c r="D32" s="13"/>
    </row>
    <row r="33" spans="1:4" ht="15.75" thickBot="1">
      <c r="A33" s="12"/>
      <c r="B33" s="14"/>
      <c r="C33" s="14"/>
      <c r="D33" s="13"/>
    </row>
    <row r="34" spans="1:4" ht="15.75" thickBot="1">
      <c r="A34" s="12" t="s">
        <v>21</v>
      </c>
      <c r="B34" s="31">
        <v>6.75</v>
      </c>
      <c r="C34" s="14" t="s">
        <v>22</v>
      </c>
      <c r="D34" s="13"/>
    </row>
    <row r="35" spans="1:4" ht="15">
      <c r="A35" s="12"/>
      <c r="B35" s="14"/>
      <c r="C35" s="14"/>
      <c r="D35" s="13"/>
    </row>
    <row r="36" spans="1:4" ht="15">
      <c r="A36" s="12" t="s">
        <v>23</v>
      </c>
      <c r="B36" s="16">
        <f>B32*B34</f>
        <v>337500</v>
      </c>
      <c r="C36" s="14" t="s">
        <v>22</v>
      </c>
      <c r="D36" s="13"/>
    </row>
    <row r="37" spans="1:4" ht="15.75" thickBot="1">
      <c r="A37" s="17"/>
      <c r="B37" s="18"/>
      <c r="C37" s="18"/>
      <c r="D37" s="19"/>
    </row>
    <row r="47" spans="1:4" ht="15">
      <c r="A47" s="60" t="s">
        <v>37</v>
      </c>
      <c r="B47" s="61"/>
      <c r="C47" s="61"/>
      <c r="D47" s="61"/>
    </row>
  </sheetData>
  <sheetProtection password="DA4D" sheet="1"/>
  <mergeCells count="3">
    <mergeCell ref="B29:C29"/>
    <mergeCell ref="B1:D1"/>
    <mergeCell ref="A47:D47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surplus finance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Schirrmeister</dc:creator>
  <cp:keywords/>
  <dc:description/>
  <cp:lastModifiedBy>Herr  Heiko Rähse</cp:lastModifiedBy>
  <cp:lastPrinted>2012-04-03T10:43:14Z</cp:lastPrinted>
  <dcterms:created xsi:type="dcterms:W3CDTF">2010-04-16T11:16:14Z</dcterms:created>
  <dcterms:modified xsi:type="dcterms:W3CDTF">2012-04-03T14:46:04Z</dcterms:modified>
  <cp:category/>
  <cp:version/>
  <cp:contentType/>
  <cp:contentStatus/>
</cp:coreProperties>
</file>